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<sst xmlns="http://schemas.openxmlformats.org/spreadsheetml/2006/main" count="27" uniqueCount="25">
  <si>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n</t>
  </si>
  <si>
    <t>G</t>
  </si>
  <si>
    <t>R</t>
  </si>
  <si>
    <t>2nG</t>
  </si>
  <si>
    <t>2nGR</t>
  </si>
  <si>
    <t>½(2nGR)2</t>
  </si>
  <si>
    <t>(1/6)*(2nGR)3</t>
  </si>
  <si>
    <t>Terms</t>
  </si>
  <si>
    <t>½(2nRG)^2</t>
  </si>
  <si>
    <t>Sum0</t>
  </si>
  <si>
    <t>Sum1</t>
  </si>
  <si>
    <t>k</t>
  </si>
  <si>
    <t>Sum2</t>
  </si>
  <si>
    <t>Sum3</t>
  </si>
  <si>
    <t>EXP(-2nGR)</t>
  </si>
  <si>
    <t>Exp(-2MRG)</t>
  </si>
  <si>
    <t>n = no of markers</t>
  </si>
  <si>
    <t>G = no of generations</t>
  </si>
  <si>
    <t>R = mutation rate</t>
  </si>
  <si>
    <t>Most Recent Common Ancestor Spreadsheet</t>
  </si>
  <si>
    <t>Probability that a MRCA Ancestor Will Occur within G Generations</t>
  </si>
  <si>
    <t>Probability</t>
  </si>
  <si>
    <t>k = No. of Mismatches</t>
  </si>
  <si>
    <t>Parameters:</t>
  </si>
  <si>
    <t>Based on the Poisson Distribution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</si>
</sst>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2" fontId="1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2" fontId="0" fillId="0" borderId="3" xfId="0" applyNumberFormat="1" applyFill="1" applyBorder="1" applyAlignment="1">
      <alignment horizontal="left"/>
    </xf>
    <xf numFmtId="164" fontId="0" fillId="0" borderId="4" xfId="0" applyNumberForma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A26" sqref="A26:IV26"/>
    </sheetView>
  </sheetViews>
  <sheetFormatPr defaultColWidth="9.140625" defaultRowHeight="12.75"/>
  <cols>
    <col min="1" max="1" width="17.28125" style="0" customWidth="1"/>
    <col min="2" max="2" width="11.57421875" style="0" customWidth="1"/>
    <col min="3" max="3" width="15.28125" style="0" customWidth="1"/>
    <col min="4" max="4" width="15.57421875" style="0" customWidth="1"/>
    <col min="5" max="5" width="13.8515625" style="0" customWidth="1"/>
    <col min="6" max="6" width="14.57421875" style="0" customWidth="1"/>
    <col min="7" max="7" width="16.7109375" style="0" customWidth="1"/>
    <col min="8" max="8" width="15.57421875" style="0" customWidth="1"/>
    <col min="9" max="9" width="15.7109375" style="0" customWidth="1"/>
  </cols>
  <sheetData>
    <row r="1" spans="1:7" ht="12.75">
      <c r="A1" s="1"/>
      <c r="B1" s="1"/>
      <c r="C1" s="1"/>
      <c r="D1" s="1"/>
      <c r="F1" s="1"/>
      <c r="G1" s="8"/>
    </row>
    <row r="2" spans="1:6" ht="12.75">
      <c r="A2" s="1"/>
      <c r="B2" s="1"/>
      <c r="C2" s="1"/>
      <c r="E2" s="6" t="s">
        <v>19</v>
      </c>
      <c r="F2" s="6"/>
    </row>
    <row r="3" spans="1:6" ht="12.75">
      <c r="A3" s="1"/>
      <c r="B3" s="1"/>
      <c r="C3" s="1"/>
      <c r="D3" s="26" t="s">
        <v>24</v>
      </c>
      <c r="E3" s="26"/>
      <c r="F3" s="26"/>
    </row>
    <row r="4" spans="1:6" ht="12.75">
      <c r="A4" s="1"/>
      <c r="B4" s="1"/>
      <c r="C4" s="1"/>
      <c r="D4" s="6"/>
      <c r="E4" s="6"/>
      <c r="F4" s="6"/>
    </row>
    <row r="5" ht="12.75">
      <c r="A5" s="7" t="s">
        <v>23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spans="1:6" ht="12.75">
      <c r="A9" s="1" t="s">
        <v>22</v>
      </c>
      <c r="B9" s="1"/>
      <c r="C9" s="1"/>
      <c r="D9" s="1"/>
      <c r="F9" s="2"/>
    </row>
    <row r="10" spans="1:6" ht="13.5" thickBot="1">
      <c r="A10" s="1"/>
      <c r="B10" s="1"/>
      <c r="C10" s="1"/>
      <c r="D10" s="1"/>
      <c r="F10" s="2"/>
    </row>
    <row r="11" spans="1:8" ht="12.75">
      <c r="A11" s="14" t="s">
        <v>0</v>
      </c>
      <c r="B11" s="15" t="s">
        <v>1</v>
      </c>
      <c r="C11" s="16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t="s">
        <v>14</v>
      </c>
    </row>
    <row r="12" spans="1:8" ht="13.5" thickBot="1">
      <c r="A12" s="17">
        <v>25</v>
      </c>
      <c r="B12" s="18">
        <v>6.9</v>
      </c>
      <c r="C12" s="19">
        <v>0.002</v>
      </c>
      <c r="D12" s="3">
        <f>2*A12*B12</f>
        <v>345</v>
      </c>
      <c r="E12" s="3">
        <f>D12*C12</f>
        <v>0.6900000000000001</v>
      </c>
      <c r="F12" s="3">
        <f>0.5*E12^2</f>
        <v>0.23805000000000004</v>
      </c>
      <c r="G12" s="3">
        <f>(1/6)*(E12)^3</f>
        <v>0.054751500000000015</v>
      </c>
      <c r="H12" s="3">
        <f>EXP(-E12)</f>
        <v>0.5015760690660555</v>
      </c>
    </row>
    <row r="13" spans="1:3" ht="12.75">
      <c r="A13" s="3"/>
      <c r="B13" s="3"/>
      <c r="C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8" ht="12.75">
      <c r="A15" s="3" t="s">
        <v>7</v>
      </c>
      <c r="B15" s="3" t="s">
        <v>15</v>
      </c>
      <c r="C15" s="3"/>
      <c r="D15" s="3"/>
      <c r="E15" s="3"/>
      <c r="F15" s="3"/>
      <c r="G15" s="3"/>
      <c r="H15" s="3"/>
    </row>
    <row r="16" spans="1:8" ht="12.75">
      <c r="A16" s="3">
        <v>1</v>
      </c>
      <c r="B16" s="4">
        <f>H12</f>
        <v>0.5015760690660555</v>
      </c>
      <c r="C16" s="3"/>
      <c r="D16" s="3"/>
      <c r="E16" s="3"/>
      <c r="F16" s="3"/>
      <c r="G16" s="3"/>
      <c r="H16" s="3"/>
    </row>
    <row r="17" spans="1:8" ht="12.75">
      <c r="A17" s="3" t="s">
        <v>4</v>
      </c>
      <c r="B17" s="4">
        <f>H12*E12</f>
        <v>0.3460874876555783</v>
      </c>
      <c r="C17" s="3"/>
      <c r="D17" s="3"/>
      <c r="E17" s="3"/>
      <c r="F17" s="3"/>
      <c r="G17" s="3"/>
      <c r="H17" s="3"/>
    </row>
    <row r="18" spans="1:8" ht="12.75">
      <c r="A18" s="3" t="s">
        <v>8</v>
      </c>
      <c r="B18" s="4">
        <f>H12*F12</f>
        <v>0.11940018324117452</v>
      </c>
      <c r="C18" s="3"/>
      <c r="D18" s="3"/>
      <c r="E18" s="3"/>
      <c r="F18" s="3"/>
      <c r="G18" s="3"/>
      <c r="H18" s="3"/>
    </row>
    <row r="19" spans="1:8" ht="12.75">
      <c r="A19" s="3" t="s">
        <v>6</v>
      </c>
      <c r="B19" s="4">
        <f>H12*G12</f>
        <v>0.027462042145470142</v>
      </c>
      <c r="C19" s="3"/>
      <c r="D19" s="3"/>
      <c r="E19" s="3"/>
      <c r="F19" s="3"/>
      <c r="G19" s="3"/>
      <c r="H19" s="3"/>
    </row>
    <row r="20" spans="1:8" ht="12.75">
      <c r="A20" s="3"/>
      <c r="B20" s="4"/>
      <c r="C20" s="3"/>
      <c r="D20" s="3"/>
      <c r="E20" s="3"/>
      <c r="F20" s="3"/>
      <c r="G20" s="3"/>
      <c r="H20" s="3"/>
    </row>
    <row r="21" spans="1:8" ht="13.5" thickBot="1">
      <c r="A21" s="3" t="s">
        <v>9</v>
      </c>
      <c r="B21" s="4">
        <f>B16</f>
        <v>0.5015760690660555</v>
      </c>
      <c r="C21" s="3"/>
      <c r="D21" s="3"/>
      <c r="E21" s="3"/>
      <c r="F21" s="3"/>
      <c r="G21" s="3"/>
      <c r="H21" s="3"/>
    </row>
    <row r="22" spans="1:8" ht="12.75">
      <c r="A22" s="3" t="s">
        <v>10</v>
      </c>
      <c r="B22" s="4">
        <f>B21+B17</f>
        <v>0.8476635567216337</v>
      </c>
      <c r="C22" s="3"/>
      <c r="D22" s="22" t="s">
        <v>20</v>
      </c>
      <c r="E22" s="23"/>
      <c r="F22" s="24"/>
      <c r="G22" s="23"/>
      <c r="H22" s="25"/>
    </row>
    <row r="23" spans="1:12" ht="12.75">
      <c r="A23" s="3" t="s">
        <v>12</v>
      </c>
      <c r="B23" s="4">
        <f>B22+B18</f>
        <v>0.9670637399628083</v>
      </c>
      <c r="C23" s="3"/>
      <c r="D23" s="9" t="s">
        <v>11</v>
      </c>
      <c r="E23" s="10">
        <v>0</v>
      </c>
      <c r="F23" s="10">
        <v>1</v>
      </c>
      <c r="G23" s="20">
        <v>2</v>
      </c>
      <c r="H23" s="21">
        <v>3</v>
      </c>
      <c r="K23" s="5"/>
      <c r="L23" s="5"/>
    </row>
    <row r="24" spans="1:8" ht="13.5" thickBot="1">
      <c r="A24" s="1" t="s">
        <v>13</v>
      </c>
      <c r="B24" s="4">
        <f>B23+B19</f>
        <v>0.9945257821082784</v>
      </c>
      <c r="C24" s="1"/>
      <c r="D24" s="11" t="s">
        <v>21</v>
      </c>
      <c r="E24" s="12">
        <f>1-B21</f>
        <v>0.49842393093394455</v>
      </c>
      <c r="F24" s="12">
        <f>1-B22</f>
        <v>0.15233644327836626</v>
      </c>
      <c r="G24" s="12">
        <f>1-B23</f>
        <v>0.032936260037191745</v>
      </c>
      <c r="H24" s="13">
        <f>1-B24</f>
        <v>0.005474217891721644</v>
      </c>
    </row>
    <row r="25" spans="4:7" ht="12.75">
      <c r="D25" s="1"/>
      <c r="F25" s="1"/>
      <c r="G25" s="4"/>
    </row>
  </sheetData>
  <mergeCells count="2">
    <mergeCell ref="D3:F3"/>
    <mergeCell ref="D22:H2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</dc:creator>
  <cp:keywords/>
  <dc:description/>
  <cp:lastModifiedBy>Colleen</cp:lastModifiedBy>
  <dcterms:created xsi:type="dcterms:W3CDTF">2005-01-20T23:30:01Z</dcterms:created>
  <dcterms:modified xsi:type="dcterms:W3CDTF">2005-04-19T05:07:15Z</dcterms:modified>
  <cp:category/>
  <cp:version/>
  <cp:contentType/>
  <cp:contentStatus/>
</cp:coreProperties>
</file>